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8690" windowHeight="880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F14" i="1"/>
  <c r="C58" l="1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51"/>
  <c r="C46"/>
  <c r="C47"/>
  <c r="C48"/>
  <c r="C49"/>
  <c r="C50"/>
  <c r="C52"/>
  <c r="C53"/>
  <c r="C54"/>
  <c r="C55"/>
  <c r="C56"/>
  <c r="C57"/>
  <c r="C14"/>
  <c r="E14" s="1"/>
  <c r="D78"/>
  <c r="C40" l="1"/>
  <c r="C41"/>
  <c r="C42"/>
  <c r="C43"/>
  <c r="C44"/>
  <c r="C45"/>
  <c r="C16" l="1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15"/>
  <c r="F13" l="1"/>
  <c r="F10" l="1"/>
  <c r="D82" l="1"/>
  <c r="F15" l="1"/>
  <c r="E15"/>
  <c r="F16" l="1"/>
  <c r="E16"/>
  <c r="F17" l="1"/>
  <c r="E17"/>
  <c r="F18" l="1"/>
  <c r="E18"/>
  <c r="F19" l="1"/>
  <c r="E19"/>
  <c r="F20" l="1"/>
  <c r="E20"/>
  <c r="F21" l="1"/>
  <c r="E21"/>
  <c r="F22" l="1"/>
  <c r="E22"/>
  <c r="E23" l="1"/>
  <c r="F23"/>
  <c r="F24" l="1"/>
  <c r="E24"/>
  <c r="F25" l="1"/>
  <c r="E25"/>
  <c r="F26" l="1"/>
  <c r="E26"/>
  <c r="F27" l="1"/>
  <c r="E27"/>
  <c r="F28" l="1"/>
  <c r="E28"/>
  <c r="F29" l="1"/>
  <c r="E29"/>
  <c r="F30" l="1"/>
  <c r="E30"/>
  <c r="F31" l="1"/>
  <c r="E31"/>
  <c r="F32" l="1"/>
  <c r="E32"/>
  <c r="F33" l="1"/>
  <c r="E33"/>
  <c r="E34" l="1"/>
  <c r="F34"/>
  <c r="F35" l="1"/>
  <c r="E35"/>
  <c r="F36" l="1"/>
  <c r="E36"/>
  <c r="F37" l="1"/>
  <c r="E37"/>
  <c r="F38" l="1"/>
  <c r="E38"/>
  <c r="F39" l="1"/>
  <c r="E39"/>
  <c r="E40" l="1"/>
  <c r="F40"/>
  <c r="E41" l="1"/>
  <c r="F41"/>
  <c r="E42" l="1"/>
  <c r="F42"/>
  <c r="E43" l="1"/>
  <c r="F43"/>
  <c r="E44" l="1"/>
  <c r="F44"/>
  <c r="E45" l="1"/>
  <c r="F45"/>
  <c r="F46" l="1"/>
  <c r="E46"/>
  <c r="F47" l="1"/>
  <c r="E47"/>
  <c r="F48" l="1"/>
  <c r="E48"/>
  <c r="F49" l="1"/>
  <c r="E49"/>
  <c r="F50" l="1"/>
  <c r="E50"/>
  <c r="F51" l="1"/>
  <c r="E51"/>
  <c r="F52" l="1"/>
  <c r="E52"/>
  <c r="F53" l="1"/>
  <c r="E53"/>
  <c r="F54" l="1"/>
  <c r="E54"/>
  <c r="F55" l="1"/>
  <c r="E55"/>
  <c r="F56" l="1"/>
  <c r="E56"/>
  <c r="F57" l="1"/>
  <c r="E57"/>
  <c r="F58" l="1"/>
  <c r="E58"/>
  <c r="F59" l="1"/>
  <c r="E59"/>
  <c r="E60" l="1"/>
  <c r="F60"/>
  <c r="F61" l="1"/>
  <c r="E61"/>
  <c r="F62" l="1"/>
  <c r="E62"/>
  <c r="F63" l="1"/>
  <c r="E63"/>
  <c r="F64" l="1"/>
  <c r="E64"/>
  <c r="F65" l="1"/>
  <c r="E65"/>
  <c r="F66" l="1"/>
  <c r="E66"/>
  <c r="E67" l="1"/>
  <c r="F67"/>
  <c r="F68" l="1"/>
  <c r="E68"/>
  <c r="F69" l="1"/>
  <c r="E69"/>
  <c r="F70" l="1"/>
  <c r="E70"/>
  <c r="E71" l="1"/>
  <c r="F71"/>
  <c r="E72" l="1"/>
  <c r="F72"/>
  <c r="E73" l="1"/>
  <c r="F73"/>
  <c r="E74" l="1"/>
  <c r="F74"/>
  <c r="E75" l="1"/>
  <c r="F75"/>
  <c r="E76" l="1"/>
  <c r="F76"/>
  <c r="E77" l="1"/>
  <c r="E78" s="1"/>
  <c r="D80" s="1"/>
  <c r="F77"/>
</calcChain>
</file>

<file path=xl/sharedStrings.xml><?xml version="1.0" encoding="utf-8"?>
<sst xmlns="http://schemas.openxmlformats.org/spreadsheetml/2006/main" count="20" uniqueCount="20">
  <si>
    <t>SZCZEGÓŁOWY HARMONOGRAM SPŁAT RAT KAPITAŁOWYCH</t>
  </si>
  <si>
    <t xml:space="preserve"> </t>
  </si>
  <si>
    <t>Kwota kredytu:</t>
  </si>
  <si>
    <t>Oprocentowanie:</t>
  </si>
  <si>
    <t>Wypłata kredytu</t>
  </si>
  <si>
    <t>Marża Banku</t>
  </si>
  <si>
    <t>Prowizja od kredytu</t>
  </si>
  <si>
    <t>Lp.</t>
  </si>
  <si>
    <t>Data</t>
  </si>
  <si>
    <t>Ilośc dni</t>
  </si>
  <si>
    <t>Spłaty kapitału</t>
  </si>
  <si>
    <t>Naliczenie odsetek</t>
  </si>
  <si>
    <t>Saldo</t>
  </si>
  <si>
    <t>wypłata kredytu</t>
  </si>
  <si>
    <t>RAZEM</t>
  </si>
  <si>
    <t>Koszt kredytu</t>
  </si>
  <si>
    <t>Załącznik Nr 3 do SWZ</t>
  </si>
  <si>
    <t xml:space="preserve"> [zgodnie z SWZ]</t>
  </si>
  <si>
    <t>Wysokość kredytu</t>
  </si>
  <si>
    <t>WIBOR 3 M (z dnia 29.04.2022 r. )</t>
  </si>
</sst>
</file>

<file path=xl/styles.xml><?xml version="1.0" encoding="utf-8"?>
<styleSheet xmlns="http://schemas.openxmlformats.org/spreadsheetml/2006/main">
  <numFmts count="3">
    <numFmt numFmtId="44" formatCode="_-* #,##0.00\ &quot;zł&quot;_-;\-* #,##0.00\ &quot;zł&quot;_-;_-* &quot;-&quot;??\ &quot;zł&quot;_-;_-@_-"/>
    <numFmt numFmtId="164" formatCode="0.0%"/>
    <numFmt numFmtId="165" formatCode="_-* #,##0\ &quot;zł&quot;_-;\-* #,##0\ &quot;zł&quot;_-;_-* &quot;-&quot;??\ &quot;zł&quot;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 CE"/>
      <family val="2"/>
      <charset val="238"/>
    </font>
    <font>
      <sz val="10"/>
      <color indexed="8"/>
      <name val="Times New Roman"/>
      <family val="1"/>
      <charset val="238"/>
    </font>
    <font>
      <sz val="10"/>
      <name val="Arial CE"/>
      <charset val="238"/>
    </font>
    <font>
      <sz val="11"/>
      <name val="Calibri"/>
      <family val="2"/>
      <scheme val="minor"/>
    </font>
    <font>
      <b/>
      <sz val="14"/>
      <name val="Arial CE"/>
      <charset val="238"/>
    </font>
    <font>
      <sz val="10"/>
      <name val="Verdana"/>
      <family val="2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6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" fontId="0" fillId="0" borderId="0" xfId="0" applyNumberFormat="1" applyAlignment="1">
      <alignment vertical="center"/>
    </xf>
    <xf numFmtId="10" fontId="1" fillId="0" borderId="0" xfId="2" applyNumberFormat="1" applyAlignment="1">
      <alignment vertical="center"/>
    </xf>
    <xf numFmtId="10" fontId="2" fillId="0" borderId="0" xfId="2" applyNumberFormat="1" applyFont="1" applyAlignment="1">
      <alignment vertical="center"/>
    </xf>
    <xf numFmtId="164" fontId="1" fillId="0" borderId="0" xfId="2" applyNumberFormat="1" applyAlignment="1">
      <alignment vertical="center"/>
    </xf>
    <xf numFmtId="14" fontId="0" fillId="0" borderId="0" xfId="0" applyNumberFormat="1" applyAlignment="1">
      <alignment vertical="center"/>
    </xf>
    <xf numFmtId="10" fontId="1" fillId="3" borderId="1" xfId="2" applyNumberFormat="1" applyFill="1" applyBorder="1" applyAlignment="1">
      <alignment vertical="center"/>
    </xf>
    <xf numFmtId="164" fontId="1" fillId="3" borderId="0" xfId="2" applyNumberFormat="1" applyFill="1" applyAlignment="1">
      <alignment vertical="center"/>
    </xf>
    <xf numFmtId="164" fontId="4" fillId="0" borderId="0" xfId="2" applyNumberFormat="1" applyFont="1" applyAlignment="1">
      <alignment vertical="center"/>
    </xf>
    <xf numFmtId="165" fontId="1" fillId="0" borderId="0" xfId="1" applyNumberFormat="1" applyAlignment="1">
      <alignment vertical="center"/>
    </xf>
    <xf numFmtId="10" fontId="1" fillId="3" borderId="0" xfId="2" applyNumberFormat="1" applyFill="1" applyBorder="1" applyAlignment="1">
      <alignment vertical="center"/>
    </xf>
    <xf numFmtId="44" fontId="1" fillId="3" borderId="0" xfId="1" applyFill="1" applyAlignment="1">
      <alignment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vertical="center"/>
    </xf>
    <xf numFmtId="3" fontId="0" fillId="4" borderId="1" xfId="0" applyNumberFormat="1" applyFill="1" applyBorder="1" applyAlignment="1">
      <alignment horizontal="center" vertical="center" wrapText="1"/>
    </xf>
    <xf numFmtId="44" fontId="1" fillId="4" borderId="1" xfId="1" applyFill="1" applyBorder="1" applyAlignment="1">
      <alignment horizontal="center" vertical="center" wrapText="1"/>
    </xf>
    <xf numFmtId="44" fontId="1" fillId="0" borderId="1" xfId="1" applyBorder="1" applyAlignment="1">
      <alignment vertical="center"/>
    </xf>
    <xf numFmtId="44" fontId="1" fillId="2" borderId="1" xfId="1" applyNumberFormat="1" applyFont="1" applyFill="1" applyBorder="1" applyAlignment="1">
      <alignment horizontal="center" vertical="center" wrapText="1"/>
    </xf>
    <xf numFmtId="44" fontId="1" fillId="2" borderId="1" xfId="1" applyFont="1" applyFill="1" applyBorder="1" applyAlignment="1">
      <alignment horizontal="center" vertical="center" wrapText="1"/>
    </xf>
    <xf numFmtId="44" fontId="5" fillId="2" borderId="1" xfId="1" applyFont="1" applyFill="1" applyBorder="1" applyAlignment="1">
      <alignment horizontal="center" vertical="center" wrapText="1"/>
    </xf>
    <xf numFmtId="44" fontId="1" fillId="2" borderId="1" xfId="1" applyFill="1" applyBorder="1" applyAlignment="1">
      <alignment horizontal="center" vertical="center" wrapText="1"/>
    </xf>
    <xf numFmtId="44" fontId="2" fillId="0" borderId="1" xfId="1" applyFont="1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4" fontId="6" fillId="0" borderId="1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4" fontId="3" fillId="2" borderId="0" xfId="0" applyNumberFormat="1" applyFont="1" applyFill="1"/>
    <xf numFmtId="44" fontId="8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tabSelected="1" workbookViewId="0">
      <selection activeCell="K18" sqref="K18"/>
    </sheetView>
  </sheetViews>
  <sheetFormatPr defaultRowHeight="15"/>
  <cols>
    <col min="2" max="2" width="11.85546875" customWidth="1"/>
    <col min="4" max="4" width="23.140625" customWidth="1"/>
    <col min="5" max="5" width="17.140625" customWidth="1"/>
    <col min="6" max="6" width="17" customWidth="1"/>
  </cols>
  <sheetData>
    <row r="1" spans="1:6">
      <c r="A1" s="31"/>
      <c r="B1" s="31"/>
      <c r="C1" s="31"/>
      <c r="D1" s="1"/>
      <c r="E1" s="32" t="s">
        <v>16</v>
      </c>
      <c r="F1" s="32"/>
    </row>
    <row r="2" spans="1:6">
      <c r="A2" s="2"/>
      <c r="B2" s="2"/>
      <c r="C2" s="2"/>
      <c r="D2" s="1"/>
      <c r="E2" s="3"/>
      <c r="F2" s="3"/>
    </row>
    <row r="3" spans="1:6">
      <c r="A3" s="31" t="s">
        <v>0</v>
      </c>
      <c r="B3" s="31"/>
      <c r="C3" s="31"/>
      <c r="D3" s="31"/>
      <c r="E3" s="31"/>
      <c r="F3" s="31"/>
    </row>
    <row r="4" spans="1:6" ht="15" customHeight="1">
      <c r="A4" s="1" t="s">
        <v>1</v>
      </c>
      <c r="B4" s="1"/>
      <c r="C4" s="1"/>
      <c r="D4" s="1"/>
      <c r="E4" s="1"/>
      <c r="F4" s="1"/>
    </row>
    <row r="5" spans="1:6">
      <c r="A5" s="1" t="s">
        <v>2</v>
      </c>
      <c r="B5" s="1"/>
      <c r="C5" s="4"/>
      <c r="D5" s="29">
        <v>3555000</v>
      </c>
      <c r="E5" s="1"/>
      <c r="F5" s="1"/>
    </row>
    <row r="6" spans="1:6">
      <c r="A6" s="1" t="s">
        <v>3</v>
      </c>
      <c r="B6" s="1"/>
      <c r="C6" s="5"/>
      <c r="D6" s="6">
        <v>0</v>
      </c>
      <c r="E6" s="1"/>
      <c r="F6" s="1"/>
    </row>
    <row r="7" spans="1:6">
      <c r="A7" s="1" t="s">
        <v>4</v>
      </c>
      <c r="B7" s="1"/>
      <c r="C7" s="33" t="s">
        <v>17</v>
      </c>
      <c r="D7" s="33"/>
      <c r="E7" s="1"/>
      <c r="F7" s="7"/>
    </row>
    <row r="8" spans="1:6">
      <c r="A8" s="1" t="s">
        <v>19</v>
      </c>
      <c r="B8" s="1"/>
      <c r="C8" s="8"/>
      <c r="D8" s="8"/>
      <c r="E8" s="9">
        <v>6.0499999999999998E-2</v>
      </c>
      <c r="F8" s="10"/>
    </row>
    <row r="9" spans="1:6">
      <c r="A9" s="1" t="s">
        <v>5</v>
      </c>
      <c r="B9" s="1"/>
      <c r="C9" s="8"/>
      <c r="D9" s="8"/>
      <c r="E9" s="9">
        <v>0</v>
      </c>
      <c r="F9" s="10"/>
    </row>
    <row r="10" spans="1:6">
      <c r="A10" s="1" t="s">
        <v>6</v>
      </c>
      <c r="B10" s="1"/>
      <c r="C10" s="11"/>
      <c r="D10" s="12"/>
      <c r="E10" s="13">
        <v>0</v>
      </c>
      <c r="F10" s="14">
        <f>E10*D5</f>
        <v>0</v>
      </c>
    </row>
    <row r="11" spans="1:6">
      <c r="A11" s="1"/>
      <c r="B11" s="1"/>
      <c r="C11" s="8"/>
      <c r="D11" s="1"/>
      <c r="E11" s="1"/>
      <c r="F11" s="7"/>
    </row>
    <row r="12" spans="1:6" ht="30">
      <c r="A12" s="15" t="s">
        <v>7</v>
      </c>
      <c r="B12" s="15" t="s">
        <v>8</v>
      </c>
      <c r="C12" s="15" t="s">
        <v>9</v>
      </c>
      <c r="D12" s="15" t="s">
        <v>10</v>
      </c>
      <c r="E12" s="15" t="s">
        <v>11</v>
      </c>
      <c r="F12" s="15" t="s">
        <v>12</v>
      </c>
    </row>
    <row r="13" spans="1:6" ht="29.25" customHeight="1">
      <c r="A13" s="15" t="s">
        <v>13</v>
      </c>
      <c r="B13" s="16">
        <v>44743</v>
      </c>
      <c r="C13" s="17"/>
      <c r="D13" s="18">
        <v>0</v>
      </c>
      <c r="E13" s="19"/>
      <c r="F13" s="19">
        <f>D5</f>
        <v>3555000</v>
      </c>
    </row>
    <row r="14" spans="1:6" ht="15" customHeight="1">
      <c r="A14" s="15">
        <v>1</v>
      </c>
      <c r="B14" s="16">
        <v>45016</v>
      </c>
      <c r="C14" s="17">
        <f>B14-B13</f>
        <v>273</v>
      </c>
      <c r="D14" s="20">
        <v>8750</v>
      </c>
      <c r="E14" s="19">
        <f>ROUND(F13*$D$6*C14/365,2)</f>
        <v>0</v>
      </c>
      <c r="F14" s="19">
        <f>F13-D14</f>
        <v>3546250</v>
      </c>
    </row>
    <row r="15" spans="1:6">
      <c r="A15" s="15">
        <v>2</v>
      </c>
      <c r="B15" s="16">
        <v>45107</v>
      </c>
      <c r="C15" s="17">
        <f t="shared" ref="C15:C77" si="0">B15-B14</f>
        <v>91</v>
      </c>
      <c r="D15" s="21">
        <v>8750</v>
      </c>
      <c r="E15" s="19">
        <f t="shared" ref="E15:E38" si="1">ROUND(F14*$D$6*C15/365,2)</f>
        <v>0</v>
      </c>
      <c r="F15" s="19">
        <f t="shared" ref="F15:F77" si="2">F14-D15</f>
        <v>3537500</v>
      </c>
    </row>
    <row r="16" spans="1:6">
      <c r="A16" s="15">
        <v>3</v>
      </c>
      <c r="B16" s="16">
        <v>45199</v>
      </c>
      <c r="C16" s="17">
        <f t="shared" si="0"/>
        <v>92</v>
      </c>
      <c r="D16" s="20">
        <v>8750</v>
      </c>
      <c r="E16" s="19">
        <f t="shared" si="1"/>
        <v>0</v>
      </c>
      <c r="F16" s="19">
        <f t="shared" si="2"/>
        <v>3528750</v>
      </c>
    </row>
    <row r="17" spans="1:6">
      <c r="A17" s="15">
        <v>4</v>
      </c>
      <c r="B17" s="16">
        <v>45287</v>
      </c>
      <c r="C17" s="17">
        <f t="shared" si="0"/>
        <v>88</v>
      </c>
      <c r="D17" s="20">
        <v>8750</v>
      </c>
      <c r="E17" s="19">
        <f t="shared" si="1"/>
        <v>0</v>
      </c>
      <c r="F17" s="19">
        <f t="shared" si="2"/>
        <v>3520000</v>
      </c>
    </row>
    <row r="18" spans="1:6">
      <c r="A18" s="15">
        <v>5</v>
      </c>
      <c r="B18" s="16">
        <v>45382</v>
      </c>
      <c r="C18" s="17">
        <f t="shared" si="0"/>
        <v>95</v>
      </c>
      <c r="D18" s="20">
        <v>20000</v>
      </c>
      <c r="E18" s="19">
        <f t="shared" si="1"/>
        <v>0</v>
      </c>
      <c r="F18" s="19">
        <f t="shared" si="2"/>
        <v>3500000</v>
      </c>
    </row>
    <row r="19" spans="1:6">
      <c r="A19" s="15">
        <v>6</v>
      </c>
      <c r="B19" s="16">
        <v>45473</v>
      </c>
      <c r="C19" s="17">
        <f t="shared" si="0"/>
        <v>91</v>
      </c>
      <c r="D19" s="20">
        <v>20000</v>
      </c>
      <c r="E19" s="19">
        <f t="shared" si="1"/>
        <v>0</v>
      </c>
      <c r="F19" s="19">
        <f t="shared" si="2"/>
        <v>3480000</v>
      </c>
    </row>
    <row r="20" spans="1:6">
      <c r="A20" s="15">
        <v>7</v>
      </c>
      <c r="B20" s="16">
        <v>45565</v>
      </c>
      <c r="C20" s="17">
        <f t="shared" si="0"/>
        <v>92</v>
      </c>
      <c r="D20" s="20">
        <v>20000</v>
      </c>
      <c r="E20" s="19">
        <f t="shared" si="1"/>
        <v>0</v>
      </c>
      <c r="F20" s="19">
        <f t="shared" si="2"/>
        <v>3460000</v>
      </c>
    </row>
    <row r="21" spans="1:6">
      <c r="A21" s="15">
        <v>8</v>
      </c>
      <c r="B21" s="16">
        <v>45653</v>
      </c>
      <c r="C21" s="17">
        <f t="shared" si="0"/>
        <v>88</v>
      </c>
      <c r="D21" s="22">
        <v>20000</v>
      </c>
      <c r="E21" s="19">
        <f t="shared" si="1"/>
        <v>0</v>
      </c>
      <c r="F21" s="19">
        <f t="shared" si="2"/>
        <v>3440000</v>
      </c>
    </row>
    <row r="22" spans="1:6">
      <c r="A22" s="15">
        <v>9</v>
      </c>
      <c r="B22" s="16">
        <v>45747</v>
      </c>
      <c r="C22" s="17">
        <f t="shared" si="0"/>
        <v>94</v>
      </c>
      <c r="D22" s="23">
        <v>20000</v>
      </c>
      <c r="E22" s="19">
        <f t="shared" si="1"/>
        <v>0</v>
      </c>
      <c r="F22" s="19">
        <f t="shared" si="2"/>
        <v>3420000</v>
      </c>
    </row>
    <row r="23" spans="1:6">
      <c r="A23" s="15">
        <v>10</v>
      </c>
      <c r="B23" s="16">
        <v>45838</v>
      </c>
      <c r="C23" s="17">
        <f t="shared" si="0"/>
        <v>91</v>
      </c>
      <c r="D23" s="23">
        <v>20000</v>
      </c>
      <c r="E23" s="19">
        <f t="shared" si="1"/>
        <v>0</v>
      </c>
      <c r="F23" s="19">
        <f t="shared" si="2"/>
        <v>3400000</v>
      </c>
    </row>
    <row r="24" spans="1:6">
      <c r="A24" s="15">
        <v>11</v>
      </c>
      <c r="B24" s="16">
        <v>45930</v>
      </c>
      <c r="C24" s="17">
        <f t="shared" si="0"/>
        <v>92</v>
      </c>
      <c r="D24" s="23">
        <v>20000</v>
      </c>
      <c r="E24" s="19">
        <f t="shared" si="1"/>
        <v>0</v>
      </c>
      <c r="F24" s="19">
        <f t="shared" si="2"/>
        <v>3380000</v>
      </c>
    </row>
    <row r="25" spans="1:6">
      <c r="A25" s="15">
        <v>12</v>
      </c>
      <c r="B25" s="16">
        <v>46018</v>
      </c>
      <c r="C25" s="17">
        <f t="shared" si="0"/>
        <v>88</v>
      </c>
      <c r="D25" s="30">
        <v>20000</v>
      </c>
      <c r="E25" s="19">
        <f t="shared" si="1"/>
        <v>0</v>
      </c>
      <c r="F25" s="19">
        <f t="shared" si="2"/>
        <v>3360000</v>
      </c>
    </row>
    <row r="26" spans="1:6">
      <c r="A26" s="15">
        <v>13</v>
      </c>
      <c r="B26" s="16">
        <v>46112</v>
      </c>
      <c r="C26" s="17">
        <f t="shared" si="0"/>
        <v>94</v>
      </c>
      <c r="D26" s="23">
        <v>20000</v>
      </c>
      <c r="E26" s="19">
        <f t="shared" si="1"/>
        <v>0</v>
      </c>
      <c r="F26" s="19">
        <f t="shared" si="2"/>
        <v>3340000</v>
      </c>
    </row>
    <row r="27" spans="1:6">
      <c r="A27" s="15">
        <v>14</v>
      </c>
      <c r="B27" s="16">
        <v>46203</v>
      </c>
      <c r="C27" s="17">
        <f t="shared" si="0"/>
        <v>91</v>
      </c>
      <c r="D27" s="23">
        <v>20000</v>
      </c>
      <c r="E27" s="19">
        <f t="shared" si="1"/>
        <v>0</v>
      </c>
      <c r="F27" s="19">
        <f t="shared" si="2"/>
        <v>3320000</v>
      </c>
    </row>
    <row r="28" spans="1:6">
      <c r="A28" s="15">
        <v>15</v>
      </c>
      <c r="B28" s="16">
        <v>46295</v>
      </c>
      <c r="C28" s="17">
        <f t="shared" si="0"/>
        <v>92</v>
      </c>
      <c r="D28" s="23">
        <v>20000</v>
      </c>
      <c r="E28" s="19">
        <f t="shared" si="1"/>
        <v>0</v>
      </c>
      <c r="F28" s="19">
        <f t="shared" si="2"/>
        <v>3300000</v>
      </c>
    </row>
    <row r="29" spans="1:6">
      <c r="A29" s="15">
        <v>16</v>
      </c>
      <c r="B29" s="16">
        <v>46383</v>
      </c>
      <c r="C29" s="17">
        <f t="shared" si="0"/>
        <v>88</v>
      </c>
      <c r="D29" s="23">
        <v>20000</v>
      </c>
      <c r="E29" s="19">
        <f t="shared" si="1"/>
        <v>0</v>
      </c>
      <c r="F29" s="19">
        <f t="shared" si="2"/>
        <v>3280000</v>
      </c>
    </row>
    <row r="30" spans="1:6">
      <c r="A30" s="15">
        <v>17</v>
      </c>
      <c r="B30" s="16">
        <v>46477</v>
      </c>
      <c r="C30" s="17">
        <f t="shared" si="0"/>
        <v>94</v>
      </c>
      <c r="D30" s="23">
        <v>47500</v>
      </c>
      <c r="E30" s="19">
        <f t="shared" si="1"/>
        <v>0</v>
      </c>
      <c r="F30" s="19">
        <f t="shared" si="2"/>
        <v>3232500</v>
      </c>
    </row>
    <row r="31" spans="1:6">
      <c r="A31" s="15">
        <v>18</v>
      </c>
      <c r="B31" s="16">
        <v>46568</v>
      </c>
      <c r="C31" s="17">
        <f t="shared" si="0"/>
        <v>91</v>
      </c>
      <c r="D31" s="23">
        <v>47500</v>
      </c>
      <c r="E31" s="19">
        <f t="shared" si="1"/>
        <v>0</v>
      </c>
      <c r="F31" s="19">
        <f t="shared" si="2"/>
        <v>3185000</v>
      </c>
    </row>
    <row r="32" spans="1:6">
      <c r="A32" s="15">
        <v>19</v>
      </c>
      <c r="B32" s="16">
        <v>46660</v>
      </c>
      <c r="C32" s="17">
        <f t="shared" si="0"/>
        <v>92</v>
      </c>
      <c r="D32" s="23">
        <v>47500</v>
      </c>
      <c r="E32" s="19">
        <f t="shared" si="1"/>
        <v>0</v>
      </c>
      <c r="F32" s="19">
        <f t="shared" si="2"/>
        <v>3137500</v>
      </c>
    </row>
    <row r="33" spans="1:6">
      <c r="A33" s="15">
        <v>20</v>
      </c>
      <c r="B33" s="16">
        <v>46748</v>
      </c>
      <c r="C33" s="17">
        <f t="shared" si="0"/>
        <v>88</v>
      </c>
      <c r="D33" s="23">
        <v>47500</v>
      </c>
      <c r="E33" s="19">
        <f t="shared" si="1"/>
        <v>0</v>
      </c>
      <c r="F33" s="19">
        <f t="shared" si="2"/>
        <v>3090000</v>
      </c>
    </row>
    <row r="34" spans="1:6">
      <c r="A34" s="15">
        <v>21</v>
      </c>
      <c r="B34" s="16">
        <v>46843</v>
      </c>
      <c r="C34" s="17">
        <f t="shared" si="0"/>
        <v>95</v>
      </c>
      <c r="D34" s="23">
        <v>47500</v>
      </c>
      <c r="E34" s="19">
        <f t="shared" si="1"/>
        <v>0</v>
      </c>
      <c r="F34" s="19">
        <f t="shared" si="2"/>
        <v>3042500</v>
      </c>
    </row>
    <row r="35" spans="1:6">
      <c r="A35" s="15">
        <v>22</v>
      </c>
      <c r="B35" s="16">
        <v>46934</v>
      </c>
      <c r="C35" s="17">
        <f t="shared" si="0"/>
        <v>91</v>
      </c>
      <c r="D35" s="23">
        <v>47500</v>
      </c>
      <c r="E35" s="19">
        <f t="shared" si="1"/>
        <v>0</v>
      </c>
      <c r="F35" s="19">
        <f t="shared" si="2"/>
        <v>2995000</v>
      </c>
    </row>
    <row r="36" spans="1:6">
      <c r="A36" s="15">
        <v>23</v>
      </c>
      <c r="B36" s="16">
        <v>47026</v>
      </c>
      <c r="C36" s="17">
        <f t="shared" si="0"/>
        <v>92</v>
      </c>
      <c r="D36" s="23">
        <v>47500</v>
      </c>
      <c r="E36" s="19">
        <f t="shared" si="1"/>
        <v>0</v>
      </c>
      <c r="F36" s="19">
        <f t="shared" si="2"/>
        <v>2947500</v>
      </c>
    </row>
    <row r="37" spans="1:6">
      <c r="A37" s="15">
        <v>24</v>
      </c>
      <c r="B37" s="16">
        <v>47114</v>
      </c>
      <c r="C37" s="17">
        <f t="shared" si="0"/>
        <v>88</v>
      </c>
      <c r="D37" s="23">
        <v>47500</v>
      </c>
      <c r="E37" s="19">
        <f t="shared" si="1"/>
        <v>0</v>
      </c>
      <c r="F37" s="19">
        <f t="shared" si="2"/>
        <v>2900000</v>
      </c>
    </row>
    <row r="38" spans="1:6">
      <c r="A38" s="15">
        <v>25</v>
      </c>
      <c r="B38" s="16">
        <v>47208</v>
      </c>
      <c r="C38" s="17">
        <f t="shared" si="0"/>
        <v>94</v>
      </c>
      <c r="D38" s="23">
        <v>47500</v>
      </c>
      <c r="E38" s="19">
        <f t="shared" si="1"/>
        <v>0</v>
      </c>
      <c r="F38" s="19">
        <f t="shared" si="2"/>
        <v>2852500</v>
      </c>
    </row>
    <row r="39" spans="1:6">
      <c r="A39" s="15">
        <v>26</v>
      </c>
      <c r="B39" s="16">
        <v>47299</v>
      </c>
      <c r="C39" s="17">
        <f t="shared" si="0"/>
        <v>91</v>
      </c>
      <c r="D39" s="23">
        <v>47500</v>
      </c>
      <c r="E39" s="19">
        <f>ROUND(F38*$D$6*C39/365,2)</f>
        <v>0</v>
      </c>
      <c r="F39" s="19">
        <f t="shared" si="2"/>
        <v>2805000</v>
      </c>
    </row>
    <row r="40" spans="1:6">
      <c r="A40" s="15">
        <v>27</v>
      </c>
      <c r="B40" s="16">
        <v>47391</v>
      </c>
      <c r="C40" s="17">
        <f t="shared" si="0"/>
        <v>92</v>
      </c>
      <c r="D40" s="23">
        <v>47500</v>
      </c>
      <c r="E40" s="19">
        <f t="shared" ref="E40:E77" si="3">ROUND(F39*$D$6*C40/365,2)</f>
        <v>0</v>
      </c>
      <c r="F40" s="19">
        <f t="shared" si="2"/>
        <v>2757500</v>
      </c>
    </row>
    <row r="41" spans="1:6">
      <c r="A41" s="15">
        <v>28</v>
      </c>
      <c r="B41" s="16">
        <v>47479</v>
      </c>
      <c r="C41" s="17">
        <f t="shared" si="0"/>
        <v>88</v>
      </c>
      <c r="D41" s="23">
        <v>47500</v>
      </c>
      <c r="E41" s="19">
        <f t="shared" si="3"/>
        <v>0</v>
      </c>
      <c r="F41" s="19">
        <f t="shared" si="2"/>
        <v>2710000</v>
      </c>
    </row>
    <row r="42" spans="1:6">
      <c r="A42" s="15">
        <v>29</v>
      </c>
      <c r="B42" s="16">
        <v>47573</v>
      </c>
      <c r="C42" s="17">
        <f t="shared" si="0"/>
        <v>94</v>
      </c>
      <c r="D42" s="23">
        <v>47500</v>
      </c>
      <c r="E42" s="19">
        <f t="shared" si="3"/>
        <v>0</v>
      </c>
      <c r="F42" s="19">
        <f t="shared" si="2"/>
        <v>2662500</v>
      </c>
    </row>
    <row r="43" spans="1:6">
      <c r="A43" s="15">
        <v>30</v>
      </c>
      <c r="B43" s="16">
        <v>47664</v>
      </c>
      <c r="C43" s="17">
        <f t="shared" si="0"/>
        <v>91</v>
      </c>
      <c r="D43" s="23">
        <v>47500</v>
      </c>
      <c r="E43" s="19">
        <f t="shared" si="3"/>
        <v>0</v>
      </c>
      <c r="F43" s="19">
        <f t="shared" si="2"/>
        <v>2615000</v>
      </c>
    </row>
    <row r="44" spans="1:6">
      <c r="A44" s="15">
        <v>31</v>
      </c>
      <c r="B44" s="16">
        <v>47756</v>
      </c>
      <c r="C44" s="17">
        <f t="shared" si="0"/>
        <v>92</v>
      </c>
      <c r="D44" s="23">
        <v>47500</v>
      </c>
      <c r="E44" s="19">
        <f t="shared" si="3"/>
        <v>0</v>
      </c>
      <c r="F44" s="19">
        <f t="shared" si="2"/>
        <v>2567500</v>
      </c>
    </row>
    <row r="45" spans="1:6">
      <c r="A45" s="15">
        <v>32</v>
      </c>
      <c r="B45" s="16">
        <v>47844</v>
      </c>
      <c r="C45" s="17">
        <f t="shared" si="0"/>
        <v>88</v>
      </c>
      <c r="D45" s="23">
        <v>47500</v>
      </c>
      <c r="E45" s="19">
        <f t="shared" si="3"/>
        <v>0</v>
      </c>
      <c r="F45" s="19">
        <f t="shared" si="2"/>
        <v>2520000</v>
      </c>
    </row>
    <row r="46" spans="1:6">
      <c r="A46" s="15">
        <v>33</v>
      </c>
      <c r="B46" s="16">
        <v>47938</v>
      </c>
      <c r="C46" s="17">
        <f t="shared" si="0"/>
        <v>94</v>
      </c>
      <c r="D46" s="23">
        <v>47500</v>
      </c>
      <c r="E46" s="19">
        <f t="shared" si="3"/>
        <v>0</v>
      </c>
      <c r="F46" s="19">
        <f t="shared" si="2"/>
        <v>2472500</v>
      </c>
    </row>
    <row r="47" spans="1:6">
      <c r="A47" s="15">
        <v>34</v>
      </c>
      <c r="B47" s="16">
        <v>48029</v>
      </c>
      <c r="C47" s="17">
        <f t="shared" si="0"/>
        <v>91</v>
      </c>
      <c r="D47" s="23">
        <v>47500</v>
      </c>
      <c r="E47" s="19">
        <f t="shared" si="3"/>
        <v>0</v>
      </c>
      <c r="F47" s="19">
        <f t="shared" si="2"/>
        <v>2425000</v>
      </c>
    </row>
    <row r="48" spans="1:6">
      <c r="A48" s="15">
        <v>35</v>
      </c>
      <c r="B48" s="16">
        <v>48121</v>
      </c>
      <c r="C48" s="17">
        <f t="shared" si="0"/>
        <v>92</v>
      </c>
      <c r="D48" s="23">
        <v>47500</v>
      </c>
      <c r="E48" s="19">
        <f t="shared" si="3"/>
        <v>0</v>
      </c>
      <c r="F48" s="19">
        <f t="shared" si="2"/>
        <v>2377500</v>
      </c>
    </row>
    <row r="49" spans="1:6">
      <c r="A49" s="15">
        <v>36</v>
      </c>
      <c r="B49" s="16">
        <v>48209</v>
      </c>
      <c r="C49" s="17">
        <f t="shared" si="0"/>
        <v>88</v>
      </c>
      <c r="D49" s="23">
        <v>47500</v>
      </c>
      <c r="E49" s="19">
        <f t="shared" si="3"/>
        <v>0</v>
      </c>
      <c r="F49" s="19">
        <f t="shared" si="2"/>
        <v>2330000</v>
      </c>
    </row>
    <row r="50" spans="1:6">
      <c r="A50" s="15">
        <v>37</v>
      </c>
      <c r="B50" s="16">
        <v>48304</v>
      </c>
      <c r="C50" s="17">
        <f t="shared" si="0"/>
        <v>95</v>
      </c>
      <c r="D50" s="23">
        <v>47500</v>
      </c>
      <c r="E50" s="19">
        <f t="shared" si="3"/>
        <v>0</v>
      </c>
      <c r="F50" s="19">
        <f t="shared" si="2"/>
        <v>2282500</v>
      </c>
    </row>
    <row r="51" spans="1:6">
      <c r="A51" s="15">
        <v>38</v>
      </c>
      <c r="B51" s="16">
        <v>48395</v>
      </c>
      <c r="C51" s="17">
        <f t="shared" si="0"/>
        <v>91</v>
      </c>
      <c r="D51" s="23">
        <v>47500</v>
      </c>
      <c r="E51" s="19">
        <f t="shared" si="3"/>
        <v>0</v>
      </c>
      <c r="F51" s="19">
        <f t="shared" si="2"/>
        <v>2235000</v>
      </c>
    </row>
    <row r="52" spans="1:6">
      <c r="A52" s="15">
        <v>39</v>
      </c>
      <c r="B52" s="16">
        <v>48487</v>
      </c>
      <c r="C52" s="17">
        <f t="shared" si="0"/>
        <v>92</v>
      </c>
      <c r="D52" s="23">
        <v>47500</v>
      </c>
      <c r="E52" s="19">
        <f t="shared" si="3"/>
        <v>0</v>
      </c>
      <c r="F52" s="19">
        <f t="shared" si="2"/>
        <v>2187500</v>
      </c>
    </row>
    <row r="53" spans="1:6">
      <c r="A53" s="15">
        <v>40</v>
      </c>
      <c r="B53" s="16">
        <v>48575</v>
      </c>
      <c r="C53" s="17">
        <f t="shared" si="0"/>
        <v>88</v>
      </c>
      <c r="D53" s="23">
        <v>47500</v>
      </c>
      <c r="E53" s="19">
        <f t="shared" si="3"/>
        <v>0</v>
      </c>
      <c r="F53" s="19">
        <f t="shared" si="2"/>
        <v>2140000</v>
      </c>
    </row>
    <row r="54" spans="1:6">
      <c r="A54" s="15">
        <v>41</v>
      </c>
      <c r="B54" s="16">
        <v>48669</v>
      </c>
      <c r="C54" s="17">
        <f t="shared" si="0"/>
        <v>94</v>
      </c>
      <c r="D54" s="23">
        <v>47500</v>
      </c>
      <c r="E54" s="19">
        <f t="shared" si="3"/>
        <v>0</v>
      </c>
      <c r="F54" s="19">
        <f t="shared" si="2"/>
        <v>2092500</v>
      </c>
    </row>
    <row r="55" spans="1:6">
      <c r="A55" s="15">
        <v>42</v>
      </c>
      <c r="B55" s="16">
        <v>48760</v>
      </c>
      <c r="C55" s="17">
        <f t="shared" si="0"/>
        <v>91</v>
      </c>
      <c r="D55" s="23">
        <v>47500</v>
      </c>
      <c r="E55" s="19">
        <f t="shared" si="3"/>
        <v>0</v>
      </c>
      <c r="F55" s="19">
        <f t="shared" si="2"/>
        <v>2045000</v>
      </c>
    </row>
    <row r="56" spans="1:6">
      <c r="A56" s="15">
        <v>43</v>
      </c>
      <c r="B56" s="16">
        <v>48852</v>
      </c>
      <c r="C56" s="17">
        <f t="shared" si="0"/>
        <v>92</v>
      </c>
      <c r="D56" s="23">
        <v>47500</v>
      </c>
      <c r="E56" s="19">
        <f t="shared" si="3"/>
        <v>0</v>
      </c>
      <c r="F56" s="19">
        <f t="shared" si="2"/>
        <v>1997500</v>
      </c>
    </row>
    <row r="57" spans="1:6">
      <c r="A57" s="15">
        <v>44</v>
      </c>
      <c r="B57" s="16">
        <v>48940</v>
      </c>
      <c r="C57" s="17">
        <f t="shared" si="0"/>
        <v>88</v>
      </c>
      <c r="D57" s="23">
        <v>47500</v>
      </c>
      <c r="E57" s="19">
        <f t="shared" si="3"/>
        <v>0</v>
      </c>
      <c r="F57" s="19">
        <f t="shared" si="2"/>
        <v>1950000</v>
      </c>
    </row>
    <row r="58" spans="1:6">
      <c r="A58" s="15">
        <v>45</v>
      </c>
      <c r="B58" s="16">
        <v>49034</v>
      </c>
      <c r="C58" s="17">
        <f t="shared" si="0"/>
        <v>94</v>
      </c>
      <c r="D58" s="23">
        <v>97500</v>
      </c>
      <c r="E58" s="19">
        <f t="shared" si="3"/>
        <v>0</v>
      </c>
      <c r="F58" s="19">
        <f t="shared" si="2"/>
        <v>1852500</v>
      </c>
    </row>
    <row r="59" spans="1:6">
      <c r="A59" s="15">
        <v>46</v>
      </c>
      <c r="B59" s="16">
        <v>49125</v>
      </c>
      <c r="C59" s="17">
        <f t="shared" si="0"/>
        <v>91</v>
      </c>
      <c r="D59" s="23">
        <v>97500</v>
      </c>
      <c r="E59" s="19">
        <f t="shared" si="3"/>
        <v>0</v>
      </c>
      <c r="F59" s="19">
        <f t="shared" ref="F59:F70" si="4">F58-D59</f>
        <v>1755000</v>
      </c>
    </row>
    <row r="60" spans="1:6">
      <c r="A60" s="15">
        <v>47</v>
      </c>
      <c r="B60" s="16">
        <v>49217</v>
      </c>
      <c r="C60" s="17">
        <f t="shared" si="0"/>
        <v>92</v>
      </c>
      <c r="D60" s="23">
        <v>97500</v>
      </c>
      <c r="E60" s="19">
        <f t="shared" si="3"/>
        <v>0</v>
      </c>
      <c r="F60" s="19">
        <f t="shared" si="4"/>
        <v>1657500</v>
      </c>
    </row>
    <row r="61" spans="1:6">
      <c r="A61" s="15">
        <v>48</v>
      </c>
      <c r="B61" s="16">
        <v>49305</v>
      </c>
      <c r="C61" s="17">
        <f t="shared" si="0"/>
        <v>88</v>
      </c>
      <c r="D61" s="23">
        <v>97500</v>
      </c>
      <c r="E61" s="19">
        <f t="shared" si="3"/>
        <v>0</v>
      </c>
      <c r="F61" s="19">
        <f t="shared" si="4"/>
        <v>1560000</v>
      </c>
    </row>
    <row r="62" spans="1:6">
      <c r="A62" s="15">
        <v>49</v>
      </c>
      <c r="B62" s="16">
        <v>49399</v>
      </c>
      <c r="C62" s="17">
        <f t="shared" si="0"/>
        <v>94</v>
      </c>
      <c r="D62" s="23">
        <v>97500</v>
      </c>
      <c r="E62" s="19">
        <f t="shared" si="3"/>
        <v>0</v>
      </c>
      <c r="F62" s="19">
        <f t="shared" si="4"/>
        <v>1462500</v>
      </c>
    </row>
    <row r="63" spans="1:6">
      <c r="A63" s="15">
        <v>50</v>
      </c>
      <c r="B63" s="16">
        <v>49490</v>
      </c>
      <c r="C63" s="17">
        <f t="shared" si="0"/>
        <v>91</v>
      </c>
      <c r="D63" s="23">
        <v>97500</v>
      </c>
      <c r="E63" s="19">
        <f t="shared" si="3"/>
        <v>0</v>
      </c>
      <c r="F63" s="19">
        <f t="shared" si="4"/>
        <v>1365000</v>
      </c>
    </row>
    <row r="64" spans="1:6">
      <c r="A64" s="15">
        <v>51</v>
      </c>
      <c r="B64" s="16">
        <v>49582</v>
      </c>
      <c r="C64" s="17">
        <f t="shared" si="0"/>
        <v>92</v>
      </c>
      <c r="D64" s="23">
        <v>97500</v>
      </c>
      <c r="E64" s="19">
        <f t="shared" si="3"/>
        <v>0</v>
      </c>
      <c r="F64" s="19">
        <f t="shared" si="4"/>
        <v>1267500</v>
      </c>
    </row>
    <row r="65" spans="1:6">
      <c r="A65" s="15">
        <v>52</v>
      </c>
      <c r="B65" s="16">
        <v>49670</v>
      </c>
      <c r="C65" s="17">
        <f t="shared" si="0"/>
        <v>88</v>
      </c>
      <c r="D65" s="23">
        <v>97500</v>
      </c>
      <c r="E65" s="19">
        <f t="shared" si="3"/>
        <v>0</v>
      </c>
      <c r="F65" s="19">
        <f t="shared" si="4"/>
        <v>1170000</v>
      </c>
    </row>
    <row r="66" spans="1:6">
      <c r="A66" s="15">
        <v>53</v>
      </c>
      <c r="B66" s="16">
        <v>49765</v>
      </c>
      <c r="C66" s="17">
        <f t="shared" si="0"/>
        <v>95</v>
      </c>
      <c r="D66" s="23">
        <v>97500</v>
      </c>
      <c r="E66" s="19">
        <f t="shared" si="3"/>
        <v>0</v>
      </c>
      <c r="F66" s="19">
        <f t="shared" si="4"/>
        <v>1072500</v>
      </c>
    </row>
    <row r="67" spans="1:6">
      <c r="A67" s="15">
        <v>54</v>
      </c>
      <c r="B67" s="16">
        <v>49856</v>
      </c>
      <c r="C67" s="17">
        <f t="shared" si="0"/>
        <v>91</v>
      </c>
      <c r="D67" s="23">
        <v>97500</v>
      </c>
      <c r="E67" s="19">
        <f t="shared" si="3"/>
        <v>0</v>
      </c>
      <c r="F67" s="19">
        <f t="shared" si="4"/>
        <v>975000</v>
      </c>
    </row>
    <row r="68" spans="1:6">
      <c r="A68" s="15">
        <v>55</v>
      </c>
      <c r="B68" s="16">
        <v>49948</v>
      </c>
      <c r="C68" s="17">
        <f t="shared" si="0"/>
        <v>92</v>
      </c>
      <c r="D68" s="23">
        <v>97500</v>
      </c>
      <c r="E68" s="19">
        <f t="shared" si="3"/>
        <v>0</v>
      </c>
      <c r="F68" s="19">
        <f t="shared" si="4"/>
        <v>877500</v>
      </c>
    </row>
    <row r="69" spans="1:6">
      <c r="A69" s="15">
        <v>56</v>
      </c>
      <c r="B69" s="16">
        <v>50036</v>
      </c>
      <c r="C69" s="17">
        <f t="shared" si="0"/>
        <v>88</v>
      </c>
      <c r="D69" s="23">
        <v>97500</v>
      </c>
      <c r="E69" s="19">
        <f t="shared" si="3"/>
        <v>0</v>
      </c>
      <c r="F69" s="19">
        <f t="shared" si="4"/>
        <v>780000</v>
      </c>
    </row>
    <row r="70" spans="1:6">
      <c r="A70" s="15">
        <v>57</v>
      </c>
      <c r="B70" s="16">
        <v>50130</v>
      </c>
      <c r="C70" s="17">
        <f t="shared" si="0"/>
        <v>94</v>
      </c>
      <c r="D70" s="23">
        <v>97500</v>
      </c>
      <c r="E70" s="19">
        <f t="shared" si="3"/>
        <v>0</v>
      </c>
      <c r="F70" s="19">
        <f t="shared" si="4"/>
        <v>682500</v>
      </c>
    </row>
    <row r="71" spans="1:6">
      <c r="A71" s="15">
        <v>58</v>
      </c>
      <c r="B71" s="16">
        <v>50221</v>
      </c>
      <c r="C71" s="17">
        <f t="shared" si="0"/>
        <v>91</v>
      </c>
      <c r="D71" s="23">
        <v>97500</v>
      </c>
      <c r="E71" s="19">
        <f t="shared" si="3"/>
        <v>0</v>
      </c>
      <c r="F71" s="19">
        <f t="shared" si="2"/>
        <v>585000</v>
      </c>
    </row>
    <row r="72" spans="1:6">
      <c r="A72" s="15">
        <v>59</v>
      </c>
      <c r="B72" s="16">
        <v>50313</v>
      </c>
      <c r="C72" s="17">
        <f t="shared" si="0"/>
        <v>92</v>
      </c>
      <c r="D72" s="23">
        <v>97500</v>
      </c>
      <c r="E72" s="19">
        <f t="shared" si="3"/>
        <v>0</v>
      </c>
      <c r="F72" s="19">
        <f t="shared" si="2"/>
        <v>487500</v>
      </c>
    </row>
    <row r="73" spans="1:6">
      <c r="A73" s="15">
        <v>60</v>
      </c>
      <c r="B73" s="16">
        <v>50401</v>
      </c>
      <c r="C73" s="17">
        <f t="shared" si="0"/>
        <v>88</v>
      </c>
      <c r="D73" s="23">
        <v>97500</v>
      </c>
      <c r="E73" s="19">
        <f t="shared" si="3"/>
        <v>0</v>
      </c>
      <c r="F73" s="19">
        <f t="shared" si="2"/>
        <v>390000</v>
      </c>
    </row>
    <row r="74" spans="1:6">
      <c r="A74" s="15">
        <v>61</v>
      </c>
      <c r="B74" s="16">
        <v>50495</v>
      </c>
      <c r="C74" s="17">
        <f t="shared" si="0"/>
        <v>94</v>
      </c>
      <c r="D74" s="23">
        <v>97500</v>
      </c>
      <c r="E74" s="19">
        <f t="shared" si="3"/>
        <v>0</v>
      </c>
      <c r="F74" s="19">
        <f t="shared" si="2"/>
        <v>292500</v>
      </c>
    </row>
    <row r="75" spans="1:6">
      <c r="A75" s="15">
        <v>62</v>
      </c>
      <c r="B75" s="16">
        <v>50586</v>
      </c>
      <c r="C75" s="17">
        <f t="shared" si="0"/>
        <v>91</v>
      </c>
      <c r="D75" s="23">
        <v>97500</v>
      </c>
      <c r="E75" s="19">
        <f t="shared" si="3"/>
        <v>0</v>
      </c>
      <c r="F75" s="19">
        <f t="shared" si="2"/>
        <v>195000</v>
      </c>
    </row>
    <row r="76" spans="1:6">
      <c r="A76" s="15">
        <v>63</v>
      </c>
      <c r="B76" s="16">
        <v>50678</v>
      </c>
      <c r="C76" s="17">
        <f t="shared" si="0"/>
        <v>92</v>
      </c>
      <c r="D76" s="23">
        <v>97500</v>
      </c>
      <c r="E76" s="19">
        <f>ROUND(F75*$D$6*C76/365,2)</f>
        <v>0</v>
      </c>
      <c r="F76" s="19">
        <f>F75-D76</f>
        <v>97500</v>
      </c>
    </row>
    <row r="77" spans="1:6">
      <c r="A77" s="15">
        <v>64</v>
      </c>
      <c r="B77" s="16">
        <v>50766</v>
      </c>
      <c r="C77" s="17">
        <f t="shared" si="0"/>
        <v>88</v>
      </c>
      <c r="D77" s="23">
        <v>97500</v>
      </c>
      <c r="E77" s="19">
        <f t="shared" si="3"/>
        <v>0</v>
      </c>
      <c r="F77" s="19">
        <f t="shared" si="2"/>
        <v>0</v>
      </c>
    </row>
    <row r="78" spans="1:6">
      <c r="A78" s="34" t="s">
        <v>14</v>
      </c>
      <c r="B78" s="34"/>
      <c r="C78" s="35"/>
      <c r="D78" s="24">
        <f>SUM(D13:D77)</f>
        <v>3555000</v>
      </c>
      <c r="E78" s="24">
        <f>SUM(E14:E77)</f>
        <v>0</v>
      </c>
      <c r="F78" s="25"/>
    </row>
    <row r="79" spans="1:6">
      <c r="A79" s="1"/>
      <c r="B79" s="1"/>
      <c r="C79" s="1"/>
      <c r="D79" s="1"/>
      <c r="E79" s="1"/>
      <c r="F79" s="1"/>
    </row>
    <row r="80" spans="1:6" ht="18">
      <c r="A80" s="1"/>
      <c r="B80" s="26" t="s">
        <v>15</v>
      </c>
      <c r="C80" s="26"/>
      <c r="D80" s="27">
        <f>E78+F10</f>
        <v>0</v>
      </c>
      <c r="E80" s="28"/>
      <c r="F80" s="1"/>
    </row>
    <row r="81" spans="1:6">
      <c r="A81" s="1"/>
      <c r="B81" s="1"/>
      <c r="C81" s="1"/>
      <c r="D81" s="1"/>
      <c r="E81" s="1"/>
      <c r="F81" s="1"/>
    </row>
    <row r="82" spans="1:6" ht="18">
      <c r="A82" s="1"/>
      <c r="B82" s="26" t="s">
        <v>18</v>
      </c>
      <c r="C82" s="26"/>
      <c r="D82" s="27">
        <f>E80+F13</f>
        <v>3555000</v>
      </c>
      <c r="E82" s="28"/>
      <c r="F82" s="1"/>
    </row>
  </sheetData>
  <mergeCells count="5">
    <mergeCell ref="A1:C1"/>
    <mergeCell ref="E1:F1"/>
    <mergeCell ref="A3:F3"/>
    <mergeCell ref="C7:D7"/>
    <mergeCell ref="A78:C7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2022-05-04T12:15:22Z</dcterms:modified>
</cp:coreProperties>
</file>