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96" windowHeight="8808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59" i="1" l="1"/>
  <c r="D62" i="1"/>
  <c r="C60" i="1"/>
  <c r="C61" i="1"/>
  <c r="C55" i="1" l="1"/>
  <c r="C56" i="1"/>
  <c r="C57" i="1"/>
  <c r="C58" i="1"/>
  <c r="C44" i="1"/>
  <c r="C45" i="1"/>
  <c r="C46" i="1"/>
  <c r="C47" i="1"/>
  <c r="C48" i="1"/>
  <c r="C49" i="1"/>
  <c r="C50" i="1"/>
  <c r="C51" i="1"/>
  <c r="C52" i="1"/>
  <c r="C53" i="1"/>
  <c r="C54" i="1"/>
  <c r="C14" i="1"/>
  <c r="C20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9" i="1"/>
  <c r="F13" i="1" l="1"/>
  <c r="C18" i="1"/>
  <c r="E14" i="1" l="1"/>
  <c r="F14" i="1"/>
  <c r="F15" i="1" s="1"/>
  <c r="F16" i="1" l="1"/>
  <c r="C17" i="1"/>
  <c r="C16" i="1"/>
  <c r="E16" i="1" s="1"/>
  <c r="C15" i="1"/>
  <c r="E15" i="1" s="1"/>
  <c r="F10" i="1"/>
  <c r="E17" i="1" l="1"/>
  <c r="F17" i="1"/>
  <c r="D66" i="1"/>
  <c r="E18" i="1" l="1"/>
  <c r="F18" i="1"/>
  <c r="E19" i="1" l="1"/>
  <c r="F19" i="1"/>
  <c r="E20" i="1" l="1"/>
  <c r="F20" i="1"/>
  <c r="E21" i="1" l="1"/>
  <c r="F21" i="1"/>
  <c r="E22" i="1" l="1"/>
  <c r="F22" i="1"/>
  <c r="E23" i="1" l="1"/>
  <c r="F23" i="1"/>
  <c r="E24" i="1" l="1"/>
  <c r="F24" i="1"/>
  <c r="E25" i="1" l="1"/>
  <c r="F25" i="1"/>
  <c r="E26" i="1" l="1"/>
  <c r="F26" i="1"/>
  <c r="E27" i="1" l="1"/>
  <c r="F27" i="1"/>
  <c r="E28" i="1" l="1"/>
  <c r="F28" i="1"/>
  <c r="E29" i="1" l="1"/>
  <c r="F29" i="1"/>
  <c r="E30" i="1" l="1"/>
  <c r="F30" i="1"/>
  <c r="E31" i="1" l="1"/>
  <c r="F31" i="1"/>
  <c r="E32" i="1" l="1"/>
  <c r="F32" i="1"/>
  <c r="E33" i="1" l="1"/>
  <c r="F33" i="1"/>
  <c r="E34" i="1" l="1"/>
  <c r="F34" i="1"/>
  <c r="E35" i="1" l="1"/>
  <c r="F35" i="1"/>
  <c r="E36" i="1" l="1"/>
  <c r="F36" i="1"/>
  <c r="E37" i="1" l="1"/>
  <c r="F37" i="1"/>
  <c r="E38" i="1" l="1"/>
  <c r="F38" i="1"/>
  <c r="E39" i="1" l="1"/>
  <c r="F39" i="1"/>
  <c r="E40" i="1" l="1"/>
  <c r="F40" i="1"/>
  <c r="E41" i="1" l="1"/>
  <c r="F41" i="1"/>
  <c r="E42" i="1" l="1"/>
  <c r="F42" i="1"/>
  <c r="E43" i="1" l="1"/>
  <c r="F43" i="1"/>
  <c r="F44" i="1" l="1"/>
  <c r="E44" i="1"/>
  <c r="F45" i="1" l="1"/>
  <c r="E45" i="1"/>
  <c r="F46" i="1" l="1"/>
  <c r="E46" i="1"/>
  <c r="F47" i="1" l="1"/>
  <c r="E47" i="1"/>
  <c r="F48" i="1" l="1"/>
  <c r="E48" i="1"/>
  <c r="F49" i="1" l="1"/>
  <c r="E49" i="1"/>
  <c r="F50" i="1" l="1"/>
  <c r="E50" i="1"/>
  <c r="F51" i="1" l="1"/>
  <c r="E51" i="1"/>
  <c r="E52" i="1" l="1"/>
  <c r="F52" i="1"/>
  <c r="F53" i="1" l="1"/>
  <c r="E53" i="1"/>
  <c r="E54" i="1" l="1"/>
  <c r="F54" i="1"/>
  <c r="F55" i="1" l="1"/>
  <c r="E55" i="1"/>
  <c r="F56" i="1" l="1"/>
  <c r="E56" i="1"/>
  <c r="F57" i="1" l="1"/>
  <c r="E57" i="1"/>
  <c r="F58" i="1" l="1"/>
  <c r="E58" i="1"/>
  <c r="F59" i="1" l="1"/>
  <c r="E59" i="1"/>
  <c r="F60" i="1" l="1"/>
  <c r="E60" i="1"/>
  <c r="E61" i="1" l="1"/>
  <c r="F61" i="1"/>
  <c r="E62" i="1" l="1"/>
  <c r="D64" i="1" s="1"/>
</calcChain>
</file>

<file path=xl/sharedStrings.xml><?xml version="1.0" encoding="utf-8"?>
<sst xmlns="http://schemas.openxmlformats.org/spreadsheetml/2006/main" count="20" uniqueCount="20">
  <si>
    <t>SZCZEGÓŁOWY HARMONOGRAM SPŁAT RAT KAPITAŁOWYCH</t>
  </si>
  <si>
    <t xml:space="preserve"> </t>
  </si>
  <si>
    <t>Kwota kredytu:</t>
  </si>
  <si>
    <t>Oprocentowanie:</t>
  </si>
  <si>
    <t>Wypłata kredytu</t>
  </si>
  <si>
    <t>Marża Banku</t>
  </si>
  <si>
    <t>Prowizja od kredytu</t>
  </si>
  <si>
    <t>Lp.</t>
  </si>
  <si>
    <t>Data</t>
  </si>
  <si>
    <t>Ilośc dni</t>
  </si>
  <si>
    <t>Spłaty kapitału</t>
  </si>
  <si>
    <t>Naliczenie odsetek</t>
  </si>
  <si>
    <t>Saldo</t>
  </si>
  <si>
    <t>wypłata kredytu</t>
  </si>
  <si>
    <t>RAZEM</t>
  </si>
  <si>
    <t>Koszt kredytu</t>
  </si>
  <si>
    <t>WIBOR 3 M (z dnia 31.08.2021 r. )</t>
  </si>
  <si>
    <t>Załącznik Nr 3 do SWZ</t>
  </si>
  <si>
    <t xml:space="preserve"> [zgodnie z SWZ]</t>
  </si>
  <si>
    <t>Wysokość kredytu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</si>
</sst>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%"/>
    <numFmt numFmtId="165" formatCode="_-* #,##0\ &quot;zł&quot;_-;\-* #,##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b/>
      <sz val="14"/>
      <name val="Arial CE"/>
      <charset val="238"/>
    </font>
    <font>
      <sz val="10"/>
      <name val="Verdana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10" fontId="1" fillId="0" borderId="0" xfId="2" applyNumberFormat="1" applyAlignment="1">
      <alignment vertical="center"/>
    </xf>
    <xf numFmtId="10" fontId="2" fillId="0" borderId="0" xfId="2" applyNumberFormat="1" applyFont="1" applyAlignment="1">
      <alignment vertical="center"/>
    </xf>
    <xf numFmtId="164" fontId="1" fillId="0" borderId="0" xfId="2" applyNumberFormat="1" applyAlignment="1">
      <alignment vertical="center"/>
    </xf>
    <xf numFmtId="14" fontId="0" fillId="0" borderId="0" xfId="0" applyNumberFormat="1" applyAlignment="1">
      <alignment vertical="center"/>
    </xf>
    <xf numFmtId="10" fontId="1" fillId="3" borderId="1" xfId="2" applyNumberFormat="1" applyFill="1" applyBorder="1" applyAlignment="1">
      <alignment vertical="center"/>
    </xf>
    <xf numFmtId="164" fontId="1" fillId="3" borderId="0" xfId="2" applyNumberFormat="1" applyFill="1" applyAlignment="1">
      <alignment vertical="center"/>
    </xf>
    <xf numFmtId="164" fontId="4" fillId="0" borderId="0" xfId="2" applyNumberFormat="1" applyFont="1" applyAlignment="1">
      <alignment vertical="center"/>
    </xf>
    <xf numFmtId="165" fontId="1" fillId="0" borderId="0" xfId="1" applyNumberFormat="1" applyAlignment="1">
      <alignment vertical="center"/>
    </xf>
    <xf numFmtId="10" fontId="1" fillId="3" borderId="0" xfId="2" applyNumberFormat="1" applyFill="1" applyBorder="1" applyAlignment="1">
      <alignment vertical="center"/>
    </xf>
    <xf numFmtId="44" fontId="1" fillId="3" borderId="0" xfId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3" fontId="0" fillId="4" borderId="1" xfId="0" applyNumberFormat="1" applyFill="1" applyBorder="1" applyAlignment="1">
      <alignment horizontal="center" vertical="center" wrapText="1"/>
    </xf>
    <xf numFmtId="44" fontId="1" fillId="4" borderId="1" xfId="1" applyFill="1" applyBorder="1" applyAlignment="1">
      <alignment horizontal="center" vertical="center" wrapText="1"/>
    </xf>
    <xf numFmtId="44" fontId="1" fillId="0" borderId="1" xfId="1" applyBorder="1" applyAlignment="1">
      <alignment vertical="center"/>
    </xf>
    <xf numFmtId="44" fontId="1" fillId="2" borderId="1" xfId="1" applyNumberFormat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1" fillId="2" borderId="1" xfId="1" applyFill="1" applyBorder="1" applyAlignment="1">
      <alignment horizontal="center" vertical="center" wrapText="1"/>
    </xf>
    <xf numFmtId="44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3" fillId="2" borderId="0" xfId="0" applyNumberFormat="1" applyFont="1" applyFill="1"/>
    <xf numFmtId="44" fontId="8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39" workbookViewId="0">
      <selection activeCell="E65" sqref="E65"/>
    </sheetView>
  </sheetViews>
  <sheetFormatPr defaultRowHeight="14.4" x14ac:dyDescent="0.3"/>
  <cols>
    <col min="2" max="2" width="11.88671875" customWidth="1"/>
    <col min="4" max="4" width="23.109375" customWidth="1"/>
    <col min="5" max="5" width="17.109375" customWidth="1"/>
    <col min="6" max="6" width="17" customWidth="1"/>
  </cols>
  <sheetData>
    <row r="1" spans="1:6" x14ac:dyDescent="0.3">
      <c r="A1" s="31"/>
      <c r="B1" s="31"/>
      <c r="C1" s="31"/>
      <c r="D1" s="1"/>
      <c r="E1" s="32" t="s">
        <v>17</v>
      </c>
      <c r="F1" s="32"/>
    </row>
    <row r="2" spans="1:6" x14ac:dyDescent="0.3">
      <c r="A2" s="2"/>
      <c r="B2" s="2"/>
      <c r="C2" s="2"/>
      <c r="D2" s="1"/>
      <c r="E2" s="3"/>
      <c r="F2" s="3"/>
    </row>
    <row r="3" spans="1:6" x14ac:dyDescent="0.3">
      <c r="A3" s="31" t="s">
        <v>0</v>
      </c>
      <c r="B3" s="31"/>
      <c r="C3" s="31"/>
      <c r="D3" s="31"/>
      <c r="E3" s="31"/>
      <c r="F3" s="31"/>
    </row>
    <row r="4" spans="1:6" ht="15" customHeight="1" x14ac:dyDescent="0.3">
      <c r="A4" s="1" t="s">
        <v>1</v>
      </c>
      <c r="B4" s="1"/>
      <c r="C4" s="1"/>
      <c r="D4" s="1"/>
      <c r="E4" s="1"/>
      <c r="F4" s="1"/>
    </row>
    <row r="5" spans="1:6" x14ac:dyDescent="0.3">
      <c r="A5" s="1" t="s">
        <v>2</v>
      </c>
      <c r="B5" s="1"/>
      <c r="C5" s="4"/>
      <c r="D5" s="29">
        <v>1444429.89</v>
      </c>
      <c r="E5" s="1"/>
      <c r="F5" s="1"/>
    </row>
    <row r="6" spans="1:6" x14ac:dyDescent="0.3">
      <c r="A6" s="1" t="s">
        <v>3</v>
      </c>
      <c r="B6" s="1"/>
      <c r="C6" s="5"/>
      <c r="D6" s="6">
        <v>0</v>
      </c>
      <c r="E6" s="1"/>
      <c r="F6" s="1"/>
    </row>
    <row r="7" spans="1:6" x14ac:dyDescent="0.3">
      <c r="A7" s="1" t="s">
        <v>4</v>
      </c>
      <c r="B7" s="1"/>
      <c r="C7" s="33" t="s">
        <v>18</v>
      </c>
      <c r="D7" s="33"/>
      <c r="E7" s="1"/>
      <c r="F7" s="7"/>
    </row>
    <row r="8" spans="1:6" x14ac:dyDescent="0.3">
      <c r="A8" s="1" t="s">
        <v>16</v>
      </c>
      <c r="B8" s="1"/>
      <c r="C8" s="8"/>
      <c r="D8" s="8"/>
      <c r="E8" s="9">
        <v>2.3E-3</v>
      </c>
      <c r="F8" s="10"/>
    </row>
    <row r="9" spans="1:6" x14ac:dyDescent="0.3">
      <c r="A9" s="1" t="s">
        <v>5</v>
      </c>
      <c r="B9" s="1"/>
      <c r="C9" s="8"/>
      <c r="D9" s="8"/>
      <c r="E9" s="9">
        <v>0</v>
      </c>
      <c r="F9" s="10"/>
    </row>
    <row r="10" spans="1:6" x14ac:dyDescent="0.3">
      <c r="A10" s="1" t="s">
        <v>6</v>
      </c>
      <c r="B10" s="1"/>
      <c r="C10" s="11"/>
      <c r="D10" s="12"/>
      <c r="E10" s="13">
        <v>0</v>
      </c>
      <c r="F10" s="14">
        <f>E10*D5</f>
        <v>0</v>
      </c>
    </row>
    <row r="11" spans="1:6" x14ac:dyDescent="0.3">
      <c r="A11" s="1"/>
      <c r="B11" s="1"/>
      <c r="C11" s="8"/>
      <c r="D11" s="1"/>
      <c r="E11" s="1"/>
      <c r="F11" s="7"/>
    </row>
    <row r="12" spans="1:6" x14ac:dyDescent="0.3">
      <c r="A12" s="15" t="s">
        <v>7</v>
      </c>
      <c r="B12" s="15" t="s">
        <v>8</v>
      </c>
      <c r="C12" s="15" t="s">
        <v>9</v>
      </c>
      <c r="D12" s="15" t="s">
        <v>10</v>
      </c>
      <c r="E12" s="15" t="s">
        <v>11</v>
      </c>
      <c r="F12" s="15" t="s">
        <v>12</v>
      </c>
    </row>
    <row r="13" spans="1:6" ht="29.25" customHeight="1" x14ac:dyDescent="0.3">
      <c r="A13" s="15" t="s">
        <v>13</v>
      </c>
      <c r="B13" s="16">
        <v>44502</v>
      </c>
      <c r="C13" s="17"/>
      <c r="D13" s="18">
        <v>0</v>
      </c>
      <c r="E13" s="19"/>
      <c r="F13" s="19">
        <f>D5</f>
        <v>1444429.89</v>
      </c>
    </row>
    <row r="14" spans="1:6" x14ac:dyDescent="0.3">
      <c r="A14" s="15">
        <v>1</v>
      </c>
      <c r="B14" s="16">
        <v>44651</v>
      </c>
      <c r="C14" s="17">
        <f>B14-B13</f>
        <v>149</v>
      </c>
      <c r="D14" s="20">
        <v>11500</v>
      </c>
      <c r="E14" s="19">
        <f>ROUND(F13*$D$6*C14/365,2)</f>
        <v>0</v>
      </c>
      <c r="F14" s="19">
        <f>F13-D14</f>
        <v>1432929.89</v>
      </c>
    </row>
    <row r="15" spans="1:6" x14ac:dyDescent="0.3">
      <c r="A15" s="15">
        <v>2</v>
      </c>
      <c r="B15" s="16">
        <v>44742</v>
      </c>
      <c r="C15" s="17">
        <f>B15-B14</f>
        <v>91</v>
      </c>
      <c r="D15" s="21">
        <v>11500</v>
      </c>
      <c r="E15" s="19">
        <f>ROUND(F14*$D$6*C15/365,2)</f>
        <v>0</v>
      </c>
      <c r="F15" s="19">
        <f>F14-D15</f>
        <v>1421429.89</v>
      </c>
    </row>
    <row r="16" spans="1:6" x14ac:dyDescent="0.3">
      <c r="A16" s="15">
        <v>3</v>
      </c>
      <c r="B16" s="16">
        <v>44834</v>
      </c>
      <c r="C16" s="17">
        <f t="shared" ref="C16:C61" si="0">B16-B15</f>
        <v>92</v>
      </c>
      <c r="D16" s="21">
        <v>11500</v>
      </c>
      <c r="E16" s="19">
        <f t="shared" ref="E16:E42" si="1">ROUND(F15*$D$6*C16/365,2)</f>
        <v>0</v>
      </c>
      <c r="F16" s="19">
        <f>F15-D16</f>
        <v>1409929.89</v>
      </c>
    </row>
    <row r="17" spans="1:6" ht="15" customHeight="1" x14ac:dyDescent="0.3">
      <c r="A17" s="15">
        <v>4</v>
      </c>
      <c r="B17" s="16">
        <v>44922</v>
      </c>
      <c r="C17" s="17">
        <f t="shared" si="0"/>
        <v>88</v>
      </c>
      <c r="D17" s="20">
        <v>10929.89</v>
      </c>
      <c r="E17" s="19">
        <f t="shared" si="1"/>
        <v>0</v>
      </c>
      <c r="F17" s="19">
        <f>F16-D17</f>
        <v>1399000</v>
      </c>
    </row>
    <row r="18" spans="1:6" ht="15" customHeight="1" x14ac:dyDescent="0.3">
      <c r="A18" s="15">
        <v>5</v>
      </c>
      <c r="B18" s="16">
        <v>45016</v>
      </c>
      <c r="C18" s="17">
        <f t="shared" si="0"/>
        <v>94</v>
      </c>
      <c r="D18" s="20">
        <v>9500</v>
      </c>
      <c r="E18" s="19">
        <f t="shared" si="1"/>
        <v>0</v>
      </c>
      <c r="F18" s="19">
        <f t="shared" ref="F18:F61" si="2">F17-D18</f>
        <v>1389500</v>
      </c>
    </row>
    <row r="19" spans="1:6" x14ac:dyDescent="0.3">
      <c r="A19" s="15">
        <v>6</v>
      </c>
      <c r="B19" s="16">
        <v>45107</v>
      </c>
      <c r="C19" s="17">
        <f t="shared" si="0"/>
        <v>91</v>
      </c>
      <c r="D19" s="21">
        <v>9500</v>
      </c>
      <c r="E19" s="19">
        <f t="shared" si="1"/>
        <v>0</v>
      </c>
      <c r="F19" s="19">
        <f t="shared" si="2"/>
        <v>1380000</v>
      </c>
    </row>
    <row r="20" spans="1:6" x14ac:dyDescent="0.3">
      <c r="A20" s="15">
        <v>7</v>
      </c>
      <c r="B20" s="16">
        <v>45199</v>
      </c>
      <c r="C20" s="17">
        <f t="shared" si="0"/>
        <v>92</v>
      </c>
      <c r="D20" s="20">
        <v>9500</v>
      </c>
      <c r="E20" s="19">
        <f t="shared" si="1"/>
        <v>0</v>
      </c>
      <c r="F20" s="19">
        <f t="shared" si="2"/>
        <v>1370500</v>
      </c>
    </row>
    <row r="21" spans="1:6" x14ac:dyDescent="0.3">
      <c r="A21" s="15">
        <v>8</v>
      </c>
      <c r="B21" s="16">
        <v>45287</v>
      </c>
      <c r="C21" s="17">
        <f t="shared" si="0"/>
        <v>88</v>
      </c>
      <c r="D21" s="20">
        <v>9500</v>
      </c>
      <c r="E21" s="19">
        <f t="shared" si="1"/>
        <v>0</v>
      </c>
      <c r="F21" s="19">
        <f t="shared" si="2"/>
        <v>1361000</v>
      </c>
    </row>
    <row r="22" spans="1:6" x14ac:dyDescent="0.3">
      <c r="A22" s="15">
        <v>9</v>
      </c>
      <c r="B22" s="16">
        <v>45382</v>
      </c>
      <c r="C22" s="17">
        <f t="shared" si="0"/>
        <v>95</v>
      </c>
      <c r="D22" s="20">
        <v>9500</v>
      </c>
      <c r="E22" s="19">
        <f t="shared" si="1"/>
        <v>0</v>
      </c>
      <c r="F22" s="19">
        <f t="shared" si="2"/>
        <v>1351500</v>
      </c>
    </row>
    <row r="23" spans="1:6" x14ac:dyDescent="0.3">
      <c r="A23" s="15">
        <v>10</v>
      </c>
      <c r="B23" s="16">
        <v>45473</v>
      </c>
      <c r="C23" s="17">
        <f t="shared" si="0"/>
        <v>91</v>
      </c>
      <c r="D23" s="20">
        <v>9500</v>
      </c>
      <c r="E23" s="19">
        <f t="shared" si="1"/>
        <v>0</v>
      </c>
      <c r="F23" s="19">
        <f t="shared" si="2"/>
        <v>1342000</v>
      </c>
    </row>
    <row r="24" spans="1:6" x14ac:dyDescent="0.3">
      <c r="A24" s="15">
        <v>11</v>
      </c>
      <c r="B24" s="16">
        <v>45565</v>
      </c>
      <c r="C24" s="17">
        <f t="shared" si="0"/>
        <v>92</v>
      </c>
      <c r="D24" s="20">
        <v>9500</v>
      </c>
      <c r="E24" s="19">
        <f t="shared" si="1"/>
        <v>0</v>
      </c>
      <c r="F24" s="19">
        <f t="shared" si="2"/>
        <v>1332500</v>
      </c>
    </row>
    <row r="25" spans="1:6" x14ac:dyDescent="0.3">
      <c r="A25" s="15">
        <v>12</v>
      </c>
      <c r="B25" s="16">
        <v>45653</v>
      </c>
      <c r="C25" s="17">
        <f t="shared" si="0"/>
        <v>88</v>
      </c>
      <c r="D25" s="22">
        <v>9500</v>
      </c>
      <c r="E25" s="19">
        <f t="shared" si="1"/>
        <v>0</v>
      </c>
      <c r="F25" s="19">
        <f t="shared" si="2"/>
        <v>1323000</v>
      </c>
    </row>
    <row r="26" spans="1:6" x14ac:dyDescent="0.3">
      <c r="A26" s="15">
        <v>13</v>
      </c>
      <c r="B26" s="16">
        <v>45747</v>
      </c>
      <c r="C26" s="17">
        <f t="shared" si="0"/>
        <v>94</v>
      </c>
      <c r="D26" s="23">
        <v>9500</v>
      </c>
      <c r="E26" s="19">
        <f t="shared" si="1"/>
        <v>0</v>
      </c>
      <c r="F26" s="19">
        <f t="shared" si="2"/>
        <v>1313500</v>
      </c>
    </row>
    <row r="27" spans="1:6" x14ac:dyDescent="0.3">
      <c r="A27" s="15">
        <v>14</v>
      </c>
      <c r="B27" s="16">
        <v>45838</v>
      </c>
      <c r="C27" s="17">
        <f t="shared" si="0"/>
        <v>91</v>
      </c>
      <c r="D27" s="23">
        <v>9500</v>
      </c>
      <c r="E27" s="19">
        <f t="shared" si="1"/>
        <v>0</v>
      </c>
      <c r="F27" s="19">
        <f t="shared" si="2"/>
        <v>1304000</v>
      </c>
    </row>
    <row r="28" spans="1:6" x14ac:dyDescent="0.3">
      <c r="A28" s="15">
        <v>15</v>
      </c>
      <c r="B28" s="16">
        <v>45930</v>
      </c>
      <c r="C28" s="17">
        <f t="shared" si="0"/>
        <v>92</v>
      </c>
      <c r="D28" s="23">
        <v>9500</v>
      </c>
      <c r="E28" s="19">
        <f t="shared" si="1"/>
        <v>0</v>
      </c>
      <c r="F28" s="19">
        <f t="shared" si="2"/>
        <v>1294500</v>
      </c>
    </row>
    <row r="29" spans="1:6" x14ac:dyDescent="0.3">
      <c r="A29" s="15">
        <v>16</v>
      </c>
      <c r="B29" s="16">
        <v>46018</v>
      </c>
      <c r="C29" s="17">
        <f t="shared" si="0"/>
        <v>88</v>
      </c>
      <c r="D29" s="30">
        <v>9500</v>
      </c>
      <c r="E29" s="19">
        <f t="shared" si="1"/>
        <v>0</v>
      </c>
      <c r="F29" s="19">
        <f t="shared" si="2"/>
        <v>1285000</v>
      </c>
    </row>
    <row r="30" spans="1:6" x14ac:dyDescent="0.3">
      <c r="A30" s="15">
        <v>17</v>
      </c>
      <c r="B30" s="16">
        <v>46112</v>
      </c>
      <c r="C30" s="17">
        <f t="shared" si="0"/>
        <v>94</v>
      </c>
      <c r="D30" s="23">
        <v>25000</v>
      </c>
      <c r="E30" s="19">
        <f t="shared" si="1"/>
        <v>0</v>
      </c>
      <c r="F30" s="19">
        <f t="shared" si="2"/>
        <v>1260000</v>
      </c>
    </row>
    <row r="31" spans="1:6" x14ac:dyDescent="0.3">
      <c r="A31" s="15">
        <v>18</v>
      </c>
      <c r="B31" s="16">
        <v>46203</v>
      </c>
      <c r="C31" s="17">
        <f t="shared" si="0"/>
        <v>91</v>
      </c>
      <c r="D31" s="23">
        <v>25000</v>
      </c>
      <c r="E31" s="19">
        <f t="shared" si="1"/>
        <v>0</v>
      </c>
      <c r="F31" s="19">
        <f t="shared" si="2"/>
        <v>1235000</v>
      </c>
    </row>
    <row r="32" spans="1:6" x14ac:dyDescent="0.3">
      <c r="A32" s="15">
        <v>19</v>
      </c>
      <c r="B32" s="16">
        <v>46295</v>
      </c>
      <c r="C32" s="17">
        <f t="shared" si="0"/>
        <v>92</v>
      </c>
      <c r="D32" s="23">
        <v>25000</v>
      </c>
      <c r="E32" s="19">
        <f t="shared" si="1"/>
        <v>0</v>
      </c>
      <c r="F32" s="19">
        <f t="shared" si="2"/>
        <v>1210000</v>
      </c>
    </row>
    <row r="33" spans="1:6" x14ac:dyDescent="0.3">
      <c r="A33" s="15">
        <v>20</v>
      </c>
      <c r="B33" s="16">
        <v>46383</v>
      </c>
      <c r="C33" s="17">
        <f t="shared" si="0"/>
        <v>88</v>
      </c>
      <c r="D33" s="23">
        <v>25000</v>
      </c>
      <c r="E33" s="19">
        <f t="shared" si="1"/>
        <v>0</v>
      </c>
      <c r="F33" s="19">
        <f t="shared" si="2"/>
        <v>1185000</v>
      </c>
    </row>
    <row r="34" spans="1:6" x14ac:dyDescent="0.3">
      <c r="A34" s="15">
        <v>21</v>
      </c>
      <c r="B34" s="16">
        <v>46477</v>
      </c>
      <c r="C34" s="17">
        <f t="shared" si="0"/>
        <v>94</v>
      </c>
      <c r="D34" s="23">
        <v>25000</v>
      </c>
      <c r="E34" s="19">
        <f t="shared" si="1"/>
        <v>0</v>
      </c>
      <c r="F34" s="19">
        <f t="shared" si="2"/>
        <v>1160000</v>
      </c>
    </row>
    <row r="35" spans="1:6" x14ac:dyDescent="0.3">
      <c r="A35" s="15">
        <v>22</v>
      </c>
      <c r="B35" s="16">
        <v>46568</v>
      </c>
      <c r="C35" s="17">
        <f t="shared" si="0"/>
        <v>91</v>
      </c>
      <c r="D35" s="23">
        <v>25000</v>
      </c>
      <c r="E35" s="19">
        <f t="shared" si="1"/>
        <v>0</v>
      </c>
      <c r="F35" s="19">
        <f t="shared" si="2"/>
        <v>1135000</v>
      </c>
    </row>
    <row r="36" spans="1:6" x14ac:dyDescent="0.3">
      <c r="A36" s="15">
        <v>23</v>
      </c>
      <c r="B36" s="16">
        <v>46660</v>
      </c>
      <c r="C36" s="17">
        <f t="shared" si="0"/>
        <v>92</v>
      </c>
      <c r="D36" s="23">
        <v>25000</v>
      </c>
      <c r="E36" s="19">
        <f t="shared" si="1"/>
        <v>0</v>
      </c>
      <c r="F36" s="19">
        <f t="shared" si="2"/>
        <v>1110000</v>
      </c>
    </row>
    <row r="37" spans="1:6" x14ac:dyDescent="0.3">
      <c r="A37" s="15">
        <v>24</v>
      </c>
      <c r="B37" s="16">
        <v>46748</v>
      </c>
      <c r="C37" s="17">
        <f t="shared" si="0"/>
        <v>88</v>
      </c>
      <c r="D37" s="23">
        <v>25000</v>
      </c>
      <c r="E37" s="19">
        <f t="shared" si="1"/>
        <v>0</v>
      </c>
      <c r="F37" s="19">
        <f t="shared" si="2"/>
        <v>1085000</v>
      </c>
    </row>
    <row r="38" spans="1:6" x14ac:dyDescent="0.3">
      <c r="A38" s="15">
        <v>25</v>
      </c>
      <c r="B38" s="16">
        <v>46843</v>
      </c>
      <c r="C38" s="17">
        <f t="shared" si="0"/>
        <v>95</v>
      </c>
      <c r="D38" s="23">
        <v>25000</v>
      </c>
      <c r="E38" s="19">
        <f t="shared" si="1"/>
        <v>0</v>
      </c>
      <c r="F38" s="19">
        <f t="shared" si="2"/>
        <v>1060000</v>
      </c>
    </row>
    <row r="39" spans="1:6" x14ac:dyDescent="0.3">
      <c r="A39" s="15">
        <v>26</v>
      </c>
      <c r="B39" s="16">
        <v>46934</v>
      </c>
      <c r="C39" s="17">
        <f t="shared" si="0"/>
        <v>91</v>
      </c>
      <c r="D39" s="23">
        <v>25000</v>
      </c>
      <c r="E39" s="19">
        <f t="shared" si="1"/>
        <v>0</v>
      </c>
      <c r="F39" s="19">
        <f t="shared" si="2"/>
        <v>1035000</v>
      </c>
    </row>
    <row r="40" spans="1:6" x14ac:dyDescent="0.3">
      <c r="A40" s="15">
        <v>27</v>
      </c>
      <c r="B40" s="16">
        <v>47026</v>
      </c>
      <c r="C40" s="17">
        <f t="shared" si="0"/>
        <v>92</v>
      </c>
      <c r="D40" s="23">
        <v>25000</v>
      </c>
      <c r="E40" s="19">
        <f t="shared" si="1"/>
        <v>0</v>
      </c>
      <c r="F40" s="19">
        <f t="shared" si="2"/>
        <v>1010000</v>
      </c>
    </row>
    <row r="41" spans="1:6" x14ac:dyDescent="0.3">
      <c r="A41" s="15">
        <v>28</v>
      </c>
      <c r="B41" s="16">
        <v>47114</v>
      </c>
      <c r="C41" s="17">
        <f t="shared" si="0"/>
        <v>88</v>
      </c>
      <c r="D41" s="23">
        <v>25000</v>
      </c>
      <c r="E41" s="19">
        <f t="shared" si="1"/>
        <v>0</v>
      </c>
      <c r="F41" s="19">
        <f t="shared" si="2"/>
        <v>985000</v>
      </c>
    </row>
    <row r="42" spans="1:6" x14ac:dyDescent="0.3">
      <c r="A42" s="15">
        <v>29</v>
      </c>
      <c r="B42" s="16">
        <v>47208</v>
      </c>
      <c r="C42" s="17">
        <f t="shared" si="0"/>
        <v>94</v>
      </c>
      <c r="D42" s="23">
        <v>47250</v>
      </c>
      <c r="E42" s="19">
        <f t="shared" si="1"/>
        <v>0</v>
      </c>
      <c r="F42" s="19">
        <f t="shared" si="2"/>
        <v>937750</v>
      </c>
    </row>
    <row r="43" spans="1:6" x14ac:dyDescent="0.3">
      <c r="A43" s="15">
        <v>30</v>
      </c>
      <c r="B43" s="16">
        <v>47299</v>
      </c>
      <c r="C43" s="17">
        <f t="shared" si="0"/>
        <v>91</v>
      </c>
      <c r="D43" s="23">
        <v>47250</v>
      </c>
      <c r="E43" s="19">
        <f>ROUND(F42*$D$6*C43/365,2)</f>
        <v>0</v>
      </c>
      <c r="F43" s="19">
        <f t="shared" si="2"/>
        <v>890500</v>
      </c>
    </row>
    <row r="44" spans="1:6" x14ac:dyDescent="0.3">
      <c r="A44" s="15">
        <v>31</v>
      </c>
      <c r="B44" s="16">
        <v>47391</v>
      </c>
      <c r="C44" s="17">
        <f t="shared" si="0"/>
        <v>92</v>
      </c>
      <c r="D44" s="23">
        <v>47250</v>
      </c>
      <c r="E44" s="19">
        <f t="shared" ref="E44:E61" si="3">ROUND(F43*$D$6*C44/365,2)</f>
        <v>0</v>
      </c>
      <c r="F44" s="19">
        <f t="shared" si="2"/>
        <v>843250</v>
      </c>
    </row>
    <row r="45" spans="1:6" x14ac:dyDescent="0.3">
      <c r="A45" s="15">
        <v>32</v>
      </c>
      <c r="B45" s="16">
        <v>47479</v>
      </c>
      <c r="C45" s="17">
        <f t="shared" si="0"/>
        <v>88</v>
      </c>
      <c r="D45" s="23">
        <v>47250</v>
      </c>
      <c r="E45" s="19">
        <f t="shared" si="3"/>
        <v>0</v>
      </c>
      <c r="F45" s="19">
        <f t="shared" si="2"/>
        <v>796000</v>
      </c>
    </row>
    <row r="46" spans="1:6" x14ac:dyDescent="0.3">
      <c r="A46" s="15">
        <v>33</v>
      </c>
      <c r="B46" s="16">
        <v>47573</v>
      </c>
      <c r="C46" s="17">
        <f t="shared" si="0"/>
        <v>94</v>
      </c>
      <c r="D46" s="23">
        <v>47250</v>
      </c>
      <c r="E46" s="19">
        <f t="shared" si="3"/>
        <v>0</v>
      </c>
      <c r="F46" s="19">
        <f t="shared" si="2"/>
        <v>748750</v>
      </c>
    </row>
    <row r="47" spans="1:6" x14ac:dyDescent="0.3">
      <c r="A47" s="15">
        <v>34</v>
      </c>
      <c r="B47" s="16">
        <v>47664</v>
      </c>
      <c r="C47" s="17">
        <f t="shared" si="0"/>
        <v>91</v>
      </c>
      <c r="D47" s="23">
        <v>47250</v>
      </c>
      <c r="E47" s="19">
        <f t="shared" si="3"/>
        <v>0</v>
      </c>
      <c r="F47" s="19">
        <f t="shared" si="2"/>
        <v>701500</v>
      </c>
    </row>
    <row r="48" spans="1:6" x14ac:dyDescent="0.3">
      <c r="A48" s="15">
        <v>35</v>
      </c>
      <c r="B48" s="16">
        <v>47756</v>
      </c>
      <c r="C48" s="17">
        <f t="shared" si="0"/>
        <v>92</v>
      </c>
      <c r="D48" s="23">
        <v>47250</v>
      </c>
      <c r="E48" s="19">
        <f t="shared" si="3"/>
        <v>0</v>
      </c>
      <c r="F48" s="19">
        <f t="shared" si="2"/>
        <v>654250</v>
      </c>
    </row>
    <row r="49" spans="1:6" x14ac:dyDescent="0.3">
      <c r="A49" s="15">
        <v>36</v>
      </c>
      <c r="B49" s="16">
        <v>47844</v>
      </c>
      <c r="C49" s="17">
        <f t="shared" si="0"/>
        <v>88</v>
      </c>
      <c r="D49" s="23">
        <v>47250</v>
      </c>
      <c r="E49" s="19">
        <f t="shared" si="3"/>
        <v>0</v>
      </c>
      <c r="F49" s="19">
        <f t="shared" si="2"/>
        <v>607000</v>
      </c>
    </row>
    <row r="50" spans="1:6" x14ac:dyDescent="0.3">
      <c r="A50" s="15">
        <v>37</v>
      </c>
      <c r="B50" s="16">
        <v>47938</v>
      </c>
      <c r="C50" s="17">
        <f t="shared" si="0"/>
        <v>94</v>
      </c>
      <c r="D50" s="23">
        <v>47250</v>
      </c>
      <c r="E50" s="19">
        <f t="shared" si="3"/>
        <v>0</v>
      </c>
      <c r="F50" s="19">
        <f>F49-D50</f>
        <v>559750</v>
      </c>
    </row>
    <row r="51" spans="1:6" x14ac:dyDescent="0.3">
      <c r="A51" s="15">
        <v>38</v>
      </c>
      <c r="B51" s="16">
        <v>48029</v>
      </c>
      <c r="C51" s="17">
        <f t="shared" si="0"/>
        <v>91</v>
      </c>
      <c r="D51" s="23">
        <v>47250</v>
      </c>
      <c r="E51" s="19">
        <f t="shared" si="3"/>
        <v>0</v>
      </c>
      <c r="F51" s="19">
        <f t="shared" ref="F51:F53" si="4">F50-D51</f>
        <v>512500</v>
      </c>
    </row>
    <row r="52" spans="1:6" x14ac:dyDescent="0.3">
      <c r="A52" s="15">
        <v>39</v>
      </c>
      <c r="B52" s="16">
        <v>48121</v>
      </c>
      <c r="C52" s="17">
        <f t="shared" si="0"/>
        <v>92</v>
      </c>
      <c r="D52" s="23">
        <v>47250</v>
      </c>
      <c r="E52" s="19">
        <f t="shared" si="3"/>
        <v>0</v>
      </c>
      <c r="F52" s="19">
        <f t="shared" si="4"/>
        <v>465250</v>
      </c>
    </row>
    <row r="53" spans="1:6" x14ac:dyDescent="0.3">
      <c r="A53" s="15">
        <v>40</v>
      </c>
      <c r="B53" s="16">
        <v>48209</v>
      </c>
      <c r="C53" s="17">
        <f t="shared" si="0"/>
        <v>88</v>
      </c>
      <c r="D53" s="23">
        <v>47250</v>
      </c>
      <c r="E53" s="19">
        <f t="shared" si="3"/>
        <v>0</v>
      </c>
      <c r="F53" s="19">
        <f t="shared" si="4"/>
        <v>418000</v>
      </c>
    </row>
    <row r="54" spans="1:6" x14ac:dyDescent="0.3">
      <c r="A54" s="15">
        <v>41</v>
      </c>
      <c r="B54" s="16">
        <v>48304</v>
      </c>
      <c r="C54" s="17">
        <f t="shared" si="0"/>
        <v>95</v>
      </c>
      <c r="D54" s="23">
        <v>52250</v>
      </c>
      <c r="E54" s="19">
        <f t="shared" si="3"/>
        <v>0</v>
      </c>
      <c r="F54" s="19">
        <f t="shared" si="2"/>
        <v>365750</v>
      </c>
    </row>
    <row r="55" spans="1:6" x14ac:dyDescent="0.3">
      <c r="A55" s="15">
        <v>42</v>
      </c>
      <c r="B55" s="16">
        <v>48395</v>
      </c>
      <c r="C55" s="17">
        <f t="shared" si="0"/>
        <v>91</v>
      </c>
      <c r="D55" s="23">
        <v>52250</v>
      </c>
      <c r="E55" s="19">
        <f t="shared" si="3"/>
        <v>0</v>
      </c>
      <c r="F55" s="19">
        <f t="shared" si="2"/>
        <v>313500</v>
      </c>
    </row>
    <row r="56" spans="1:6" x14ac:dyDescent="0.3">
      <c r="A56" s="15">
        <v>43</v>
      </c>
      <c r="B56" s="16">
        <v>48487</v>
      </c>
      <c r="C56" s="17">
        <f t="shared" si="0"/>
        <v>92</v>
      </c>
      <c r="D56" s="23">
        <v>52250</v>
      </c>
      <c r="E56" s="19">
        <f t="shared" si="3"/>
        <v>0</v>
      </c>
      <c r="F56" s="19">
        <f t="shared" si="2"/>
        <v>261250</v>
      </c>
    </row>
    <row r="57" spans="1:6" x14ac:dyDescent="0.3">
      <c r="A57" s="15">
        <v>44</v>
      </c>
      <c r="B57" s="16">
        <v>48575</v>
      </c>
      <c r="C57" s="17">
        <f t="shared" si="0"/>
        <v>88</v>
      </c>
      <c r="D57" s="23">
        <v>52250</v>
      </c>
      <c r="E57" s="19">
        <f t="shared" si="3"/>
        <v>0</v>
      </c>
      <c r="F57" s="19">
        <f t="shared" si="2"/>
        <v>209000</v>
      </c>
    </row>
    <row r="58" spans="1:6" x14ac:dyDescent="0.3">
      <c r="A58" s="15">
        <v>45</v>
      </c>
      <c r="B58" s="16">
        <v>48669</v>
      </c>
      <c r="C58" s="17">
        <f t="shared" si="0"/>
        <v>94</v>
      </c>
      <c r="D58" s="23">
        <v>52250</v>
      </c>
      <c r="E58" s="19">
        <f t="shared" si="3"/>
        <v>0</v>
      </c>
      <c r="F58" s="19">
        <f t="shared" si="2"/>
        <v>156750</v>
      </c>
    </row>
    <row r="59" spans="1:6" x14ac:dyDescent="0.3">
      <c r="A59" s="15">
        <v>46</v>
      </c>
      <c r="B59" s="16">
        <v>48760</v>
      </c>
      <c r="C59" s="17">
        <f t="shared" si="0"/>
        <v>91</v>
      </c>
      <c r="D59" s="23">
        <v>52250</v>
      </c>
      <c r="E59" s="19">
        <f t="shared" si="3"/>
        <v>0</v>
      </c>
      <c r="F59" s="19">
        <f t="shared" si="2"/>
        <v>104500</v>
      </c>
    </row>
    <row r="60" spans="1:6" x14ac:dyDescent="0.3">
      <c r="A60" s="15">
        <v>47</v>
      </c>
      <c r="B60" s="16">
        <v>48852</v>
      </c>
      <c r="C60" s="17">
        <f>B60-B59</f>
        <v>92</v>
      </c>
      <c r="D60" s="23">
        <v>52250</v>
      </c>
      <c r="E60" s="19">
        <f>ROUND(F59*$D$6*C60/365,2)</f>
        <v>0</v>
      </c>
      <c r="F60" s="19">
        <f>F59-D60</f>
        <v>52250</v>
      </c>
    </row>
    <row r="61" spans="1:6" x14ac:dyDescent="0.3">
      <c r="A61" s="15">
        <v>48</v>
      </c>
      <c r="B61" s="16">
        <v>48940</v>
      </c>
      <c r="C61" s="17">
        <f t="shared" si="0"/>
        <v>88</v>
      </c>
      <c r="D61" s="23">
        <v>52250</v>
      </c>
      <c r="E61" s="19">
        <f t="shared" si="3"/>
        <v>0</v>
      </c>
      <c r="F61" s="19">
        <f t="shared" si="2"/>
        <v>0</v>
      </c>
    </row>
    <row r="62" spans="1:6" x14ac:dyDescent="0.3">
      <c r="A62" s="34" t="s">
        <v>14</v>
      </c>
      <c r="B62" s="34"/>
      <c r="C62" s="35"/>
      <c r="D62" s="24">
        <f>SUM(D13:D61)</f>
        <v>1444429.8900000001</v>
      </c>
      <c r="E62" s="24">
        <f>SUM(E14:E61)</f>
        <v>0</v>
      </c>
      <c r="F62" s="25"/>
    </row>
    <row r="63" spans="1:6" x14ac:dyDescent="0.3">
      <c r="A63" s="1"/>
      <c r="B63" s="1"/>
      <c r="C63" s="1"/>
      <c r="D63" s="1"/>
      <c r="E63" s="1"/>
      <c r="F63" s="1"/>
    </row>
    <row r="64" spans="1:6" ht="17.399999999999999" x14ac:dyDescent="0.3">
      <c r="A64" s="1"/>
      <c r="B64" s="26" t="s">
        <v>15</v>
      </c>
      <c r="C64" s="26"/>
      <c r="D64" s="27">
        <f>E62+F10</f>
        <v>0</v>
      </c>
      <c r="E64" s="28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ht="17.399999999999999" x14ac:dyDescent="0.3">
      <c r="A66" s="1"/>
      <c r="B66" s="26" t="s">
        <v>19</v>
      </c>
      <c r="C66" s="26"/>
      <c r="D66" s="27">
        <f>E64+F13</f>
        <v>1444429.89</v>
      </c>
      <c r="E66" s="28"/>
      <c r="F66" s="1"/>
    </row>
  </sheetData>
  <mergeCells count="5">
    <mergeCell ref="A1:C1"/>
    <mergeCell ref="E1:F1"/>
    <mergeCell ref="A3:F3"/>
    <mergeCell ref="C7:D7"/>
    <mergeCell ref="A62:C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2021-09-03T10:54:56Z</dcterms:modified>
</cp:coreProperties>
</file>